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8275" windowHeight="10770" activeTab="1"/>
  </bookViews>
  <sheets>
    <sheet name="10.000€" sheetId="2" r:id="rId1"/>
    <sheet name="Progresiones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2" i="1" l="1"/>
  <c r="O5" i="1"/>
  <c r="S10" i="1" l="1"/>
  <c r="T10" i="1"/>
  <c r="U10" i="1"/>
  <c r="V10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K6" i="1"/>
  <c r="J6" i="1"/>
  <c r="J7" i="1" s="1"/>
  <c r="L5" i="1"/>
  <c r="G5" i="1"/>
  <c r="G6" i="1" s="1"/>
  <c r="B7" i="1"/>
  <c r="C6" i="1"/>
  <c r="C7" i="1" l="1"/>
  <c r="B8" i="1"/>
  <c r="P6" i="1"/>
  <c r="C8" i="1"/>
  <c r="O7" i="1"/>
  <c r="J8" i="1"/>
  <c r="F31" i="1"/>
  <c r="F32" i="1" s="1"/>
  <c r="O6" i="1"/>
  <c r="L6" i="1"/>
  <c r="P5" i="1"/>
  <c r="B9" i="1"/>
  <c r="G7" i="1"/>
  <c r="K7" i="1"/>
  <c r="J9" i="1"/>
  <c r="O8" i="1" l="1"/>
  <c r="B10" i="1"/>
  <c r="C9" i="1"/>
  <c r="O9" i="1"/>
  <c r="F33" i="1"/>
  <c r="G8" i="1"/>
  <c r="P7" i="1"/>
  <c r="K8" i="1"/>
  <c r="L7" i="1"/>
  <c r="J10" i="1"/>
  <c r="C10" i="1" l="1"/>
  <c r="O10" i="1" s="1"/>
  <c r="B11" i="1"/>
  <c r="F34" i="1"/>
  <c r="G9" i="1"/>
  <c r="P8" i="1"/>
  <c r="K9" i="1"/>
  <c r="L8" i="1"/>
  <c r="J11" i="1"/>
  <c r="C11" i="1" l="1"/>
  <c r="B12" i="1"/>
  <c r="O11" i="1"/>
  <c r="F35" i="1"/>
  <c r="G10" i="1"/>
  <c r="P9" i="1"/>
  <c r="K10" i="1"/>
  <c r="L9" i="1"/>
  <c r="J12" i="1"/>
  <c r="C12" i="1" l="1"/>
  <c r="O12" i="1" s="1"/>
  <c r="B13" i="1"/>
  <c r="F36" i="1"/>
  <c r="G11" i="1"/>
  <c r="P10" i="1"/>
  <c r="K11" i="1"/>
  <c r="L10" i="1"/>
  <c r="J13" i="1"/>
  <c r="B14" i="1" l="1"/>
  <c r="C13" i="1"/>
  <c r="O13" i="1" s="1"/>
  <c r="F37" i="1"/>
  <c r="G12" i="1"/>
  <c r="P11" i="1"/>
  <c r="K12" i="1"/>
  <c r="L11" i="1"/>
  <c r="J14" i="1"/>
  <c r="C14" i="1" l="1"/>
  <c r="O14" i="1" s="1"/>
  <c r="B15" i="1"/>
  <c r="F38" i="1"/>
  <c r="G13" i="1"/>
  <c r="P12" i="1"/>
  <c r="K13" i="1"/>
  <c r="L12" i="1"/>
  <c r="J15" i="1"/>
  <c r="B16" i="1" l="1"/>
  <c r="C15" i="1"/>
  <c r="O15" i="1"/>
  <c r="F39" i="1"/>
  <c r="G14" i="1"/>
  <c r="P13" i="1"/>
  <c r="K14" i="1"/>
  <c r="L13" i="1"/>
  <c r="J16" i="1"/>
  <c r="C16" i="1" l="1"/>
  <c r="O16" i="1" s="1"/>
  <c r="B17" i="1"/>
  <c r="F40" i="1"/>
  <c r="G15" i="1"/>
  <c r="P14" i="1"/>
  <c r="K15" i="1"/>
  <c r="L14" i="1"/>
  <c r="J17" i="1"/>
  <c r="B18" i="1" l="1"/>
  <c r="C17" i="1"/>
  <c r="O17" i="1" s="1"/>
  <c r="G16" i="1"/>
  <c r="P15" i="1"/>
  <c r="K16" i="1"/>
  <c r="L15" i="1"/>
  <c r="J18" i="1"/>
  <c r="B19" i="1" l="1"/>
  <c r="C18" i="1"/>
  <c r="O18" i="1" s="1"/>
  <c r="G17" i="1"/>
  <c r="P16" i="1"/>
  <c r="K17" i="1"/>
  <c r="L16" i="1"/>
  <c r="J19" i="1"/>
  <c r="B20" i="1" l="1"/>
  <c r="C19" i="1"/>
  <c r="O19" i="1" s="1"/>
  <c r="G18" i="1"/>
  <c r="P17" i="1"/>
  <c r="K18" i="1"/>
  <c r="L17" i="1"/>
  <c r="J20" i="1"/>
  <c r="C20" i="1" l="1"/>
  <c r="O20" i="1" s="1"/>
  <c r="B21" i="1"/>
  <c r="G19" i="1"/>
  <c r="P18" i="1"/>
  <c r="K19" i="1"/>
  <c r="L18" i="1"/>
  <c r="J21" i="1"/>
  <c r="B22" i="1" l="1"/>
  <c r="C21" i="1"/>
  <c r="O21" i="1" s="1"/>
  <c r="G20" i="1"/>
  <c r="P19" i="1"/>
  <c r="K20" i="1"/>
  <c r="L19" i="1"/>
  <c r="J22" i="1"/>
  <c r="C22" i="1" l="1"/>
  <c r="O22" i="1" s="1"/>
  <c r="B23" i="1"/>
  <c r="G21" i="1"/>
  <c r="P20" i="1"/>
  <c r="K21" i="1"/>
  <c r="L20" i="1"/>
  <c r="J23" i="1"/>
  <c r="B24" i="1" l="1"/>
  <c r="C23" i="1"/>
  <c r="O23" i="1" s="1"/>
  <c r="G22" i="1"/>
  <c r="P21" i="1"/>
  <c r="K22" i="1"/>
  <c r="L21" i="1"/>
  <c r="J24" i="1"/>
  <c r="C24" i="1" l="1"/>
  <c r="O24" i="1" s="1"/>
  <c r="B25" i="1"/>
  <c r="G23" i="1"/>
  <c r="P22" i="1"/>
  <c r="K23" i="1"/>
  <c r="L22" i="1"/>
  <c r="J25" i="1"/>
  <c r="B26" i="1" l="1"/>
  <c r="C25" i="1"/>
  <c r="O25" i="1" s="1"/>
  <c r="G24" i="1"/>
  <c r="P23" i="1"/>
  <c r="K24" i="1"/>
  <c r="L23" i="1"/>
  <c r="J26" i="1"/>
  <c r="C26" i="1" l="1"/>
  <c r="O26" i="1" s="1"/>
  <c r="B27" i="1"/>
  <c r="G25" i="1"/>
  <c r="P24" i="1"/>
  <c r="K25" i="1"/>
  <c r="L24" i="1"/>
  <c r="J27" i="1"/>
  <c r="B28" i="1" l="1"/>
  <c r="C27" i="1"/>
  <c r="O27" i="1" s="1"/>
  <c r="G26" i="1"/>
  <c r="P25" i="1"/>
  <c r="K26" i="1"/>
  <c r="L25" i="1"/>
  <c r="J28" i="1"/>
  <c r="C28" i="1" l="1"/>
  <c r="O28" i="1" s="1"/>
  <c r="B29" i="1"/>
  <c r="G27" i="1"/>
  <c r="P26" i="1"/>
  <c r="K27" i="1"/>
  <c r="L26" i="1"/>
  <c r="J29" i="1"/>
  <c r="J30" i="1" l="1"/>
  <c r="C29" i="1"/>
  <c r="O29" i="1" s="1"/>
  <c r="B30" i="1"/>
  <c r="G28" i="1"/>
  <c r="P27" i="1"/>
  <c r="K28" i="1"/>
  <c r="L27" i="1"/>
  <c r="B31" i="1" l="1"/>
  <c r="C30" i="1"/>
  <c r="O30" i="1"/>
  <c r="J31" i="1"/>
  <c r="G29" i="1"/>
  <c r="P28" i="1"/>
  <c r="K29" i="1"/>
  <c r="L28" i="1"/>
  <c r="L29" i="1" l="1"/>
  <c r="K30" i="1"/>
  <c r="P29" i="1"/>
  <c r="G30" i="1"/>
  <c r="J32" i="1"/>
  <c r="C31" i="1"/>
  <c r="O31" i="1" s="1"/>
  <c r="B32" i="1"/>
  <c r="P30" i="1" l="1"/>
  <c r="G31" i="1"/>
  <c r="J33" i="1"/>
  <c r="K31" i="1"/>
  <c r="L30" i="1"/>
  <c r="B33" i="1"/>
  <c r="C32" i="1"/>
  <c r="O32" i="1" s="1"/>
  <c r="C33" i="1" l="1"/>
  <c r="B34" i="1"/>
  <c r="J34" i="1"/>
  <c r="O33" i="1"/>
  <c r="K32" i="1"/>
  <c r="L31" i="1"/>
  <c r="P31" i="1"/>
  <c r="G32" i="1"/>
  <c r="J35" i="1" l="1"/>
  <c r="K33" i="1"/>
  <c r="L32" i="1"/>
  <c r="C34" i="1"/>
  <c r="O34" i="1" s="1"/>
  <c r="B35" i="1"/>
  <c r="P32" i="1"/>
  <c r="G33" i="1"/>
  <c r="P33" i="1" l="1"/>
  <c r="G34" i="1"/>
  <c r="K34" i="1"/>
  <c r="L33" i="1"/>
  <c r="C35" i="1"/>
  <c r="O35" i="1" s="1"/>
  <c r="B36" i="1"/>
  <c r="J36" i="1"/>
  <c r="J37" i="1" l="1"/>
  <c r="K35" i="1"/>
  <c r="L34" i="1"/>
  <c r="B37" i="1"/>
  <c r="C36" i="1"/>
  <c r="O36" i="1" s="1"/>
  <c r="P34" i="1"/>
  <c r="G35" i="1"/>
  <c r="P35" i="1" l="1"/>
  <c r="G36" i="1"/>
  <c r="K36" i="1"/>
  <c r="L35" i="1"/>
  <c r="C37" i="1"/>
  <c r="O37" i="1" s="1"/>
  <c r="B38" i="1"/>
  <c r="J38" i="1"/>
  <c r="J39" i="1" l="1"/>
  <c r="K37" i="1"/>
  <c r="L36" i="1"/>
  <c r="P36" i="1"/>
  <c r="G37" i="1"/>
  <c r="B39" i="1"/>
  <c r="C38" i="1"/>
  <c r="O38" i="1" s="1"/>
  <c r="C39" i="1" l="1"/>
  <c r="O39" i="1" s="1"/>
  <c r="B40" i="1"/>
  <c r="K38" i="1"/>
  <c r="L37" i="1"/>
  <c r="P37" i="1"/>
  <c r="G38" i="1"/>
  <c r="J40" i="1"/>
  <c r="K39" i="1" l="1"/>
  <c r="L38" i="1"/>
  <c r="P38" i="1"/>
  <c r="G39" i="1"/>
  <c r="C40" i="1"/>
  <c r="O40" i="1" s="1"/>
  <c r="K40" i="1" l="1"/>
  <c r="L39" i="1"/>
  <c r="P39" i="1"/>
  <c r="G40" i="1"/>
  <c r="P40" i="1" l="1"/>
  <c r="L40" i="1"/>
  <c r="L42" i="1" s="1"/>
</calcChain>
</file>

<file path=xl/sharedStrings.xml><?xml version="1.0" encoding="utf-8"?>
<sst xmlns="http://schemas.openxmlformats.org/spreadsheetml/2006/main" count="196" uniqueCount="74">
  <si>
    <t>Nuevos suscriptores</t>
  </si>
  <si>
    <t>Total suscriptores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</si>
  <si>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</si>
  <si>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</si>
  <si>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</si>
  <si>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</si>
  <si>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</si>
  <si>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</si>
  <si>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</si>
  <si>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</si>
  <si>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</si>
  <si>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</si>
  <si>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</si>
  <si>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</si>
  <si>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</si>
  <si>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</si>
  <si>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</si>
  <si>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</si>
  <si>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</si>
  <si>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</si>
  <si>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</si>
  <si>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</si>
  <si>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</si>
  <si>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</si>
  <si>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</si>
  <si>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</si>
  <si>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Nuevas Sesiones</t>
  </si>
  <si>
    <t>Total Sesiones Mes</t>
  </si>
  <si>
    <t>Precio unitario</t>
  </si>
  <si>
    <t>Conversion</t>
  </si>
  <si>
    <t>Tasa de conversión suscriptor a cliente</t>
  </si>
  <si>
    <t>Total</t>
  </si>
  <si>
    <t>3 sesiones más al día</t>
  </si>
  <si>
    <t>10% mes a mes</t>
  </si>
  <si>
    <t>1 alta al día</t>
  </si>
  <si>
    <t>1 venta más al mes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</si>
  <si>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</si>
  <si>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</si>
  <si>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</si>
  <si>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</si>
  <si>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</si>
  <si>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</si>
  <si>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</si>
  <si>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</si>
  <si>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</si>
  <si>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</si>
  <si>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</si>
  <si>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</si>
  <si>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Producto 27€</t>
  </si>
  <si>
    <t>Producto 97€</t>
  </si>
  <si>
    <t>Producto 297€</t>
  </si>
  <si>
    <t>Generado en 36 meses</t>
  </si>
  <si>
    <t>Ingreso mensual en Mes 36</t>
  </si>
  <si>
    <t xml:space="preserve">Sueldo Anual Equivalente </t>
  </si>
  <si>
    <t>Tasa de conversión sesiones a cliente</t>
  </si>
  <si>
    <t>1 cliente de coaching individual a 10.000€, durante 12 meses</t>
  </si>
  <si>
    <t>=</t>
  </si>
  <si>
    <t>100 clientes de un producto digital a 100 €</t>
  </si>
  <si>
    <t>10 clientes de coaching a 1.000€</t>
  </si>
  <si>
    <t>1.000 clientes de un producto digital a 10 €</t>
  </si>
  <si>
    <t>10.000 clientes par un eBook a 0,99 €</t>
  </si>
  <si>
    <t>1 venta cada 3,65 días</t>
  </si>
  <si>
    <t>1 venta cada 36,5 días</t>
  </si>
  <si>
    <t>1 venta cada 365 días</t>
  </si>
  <si>
    <t>Para pasar a 1.000.000€, multiplica lo clientes por 100…</t>
  </si>
  <si>
    <t>1 venta cada 0,0365 días (cada 50 minutos)</t>
  </si>
  <si>
    <t>1 venta cada 0,365 días (cada 9 horas)</t>
  </si>
  <si>
    <t>Tus primeros 1.000€</t>
  </si>
  <si>
    <t>No son más de 36 ventas al mes</t>
  </si>
  <si>
    <t>Producto 1.997€</t>
  </si>
  <si>
    <t>Tus primeros 10.000€</t>
  </si>
  <si>
    <t>Entrada de datos</t>
  </si>
  <si>
    <t>Todos los calculos son automaticos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</si>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</sst>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5" borderId="0" xfId="0" applyFont="1" applyFill="1"/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8" sqref="C8"/>
    </sheetView>
  </sheetViews>
  <sheetFormatPr baseColWidth="10" defaultRowHeight="15" x14ac:dyDescent="0.25"/>
  <cols>
    <col min="3" max="3" width="54.85546875" bestFit="1" customWidth="1"/>
    <col min="4" max="4" width="68.140625" customWidth="1"/>
  </cols>
  <sheetData>
    <row r="2" spans="1:4" x14ac:dyDescent="0.25">
      <c r="A2" s="20">
        <v>10000</v>
      </c>
      <c r="B2" s="21" t="s">
        <v>56</v>
      </c>
      <c r="C2" s="22" t="s">
        <v>55</v>
      </c>
      <c r="D2" s="22" t="s">
        <v>63</v>
      </c>
    </row>
    <row r="3" spans="1:4" x14ac:dyDescent="0.25">
      <c r="A3" s="20">
        <v>10000</v>
      </c>
      <c r="B3" s="21" t="s">
        <v>56</v>
      </c>
      <c r="C3" s="22" t="s">
        <v>58</v>
      </c>
      <c r="D3" s="22" t="s">
        <v>62</v>
      </c>
    </row>
    <row r="4" spans="1:4" x14ac:dyDescent="0.25">
      <c r="A4" s="20">
        <v>10000</v>
      </c>
      <c r="B4" s="21" t="s">
        <v>56</v>
      </c>
      <c r="C4" s="22" t="s">
        <v>57</v>
      </c>
      <c r="D4" s="22" t="s">
        <v>61</v>
      </c>
    </row>
    <row r="5" spans="1:4" x14ac:dyDescent="0.25">
      <c r="A5" s="20">
        <v>10000</v>
      </c>
      <c r="B5" s="21" t="s">
        <v>56</v>
      </c>
      <c r="C5" s="22" t="s">
        <v>59</v>
      </c>
      <c r="D5" s="22" t="s">
        <v>66</v>
      </c>
    </row>
    <row r="6" spans="1:4" x14ac:dyDescent="0.25">
      <c r="A6" s="20">
        <v>10000</v>
      </c>
      <c r="B6" s="21" t="s">
        <v>56</v>
      </c>
      <c r="C6" s="22" t="s">
        <v>60</v>
      </c>
      <c r="D6" s="22" t="s">
        <v>65</v>
      </c>
    </row>
    <row r="8" spans="1:4" x14ac:dyDescent="0.25">
      <c r="C8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abSelected="1" topLeftCell="C1" workbookViewId="0">
      <selection activeCell="Q4" sqref="Q4:W13"/>
    </sheetView>
  </sheetViews>
  <sheetFormatPr baseColWidth="10" defaultRowHeight="12" x14ac:dyDescent="0.2"/>
  <cols>
    <col min="1" max="1" width="11.42578125" style="9"/>
    <col min="2" max="3" width="16.42578125" style="3" customWidth="1"/>
    <col min="4" max="4" width="6.28515625" style="3" customWidth="1"/>
    <col min="5" max="5" width="11.42578125" style="3"/>
    <col min="6" max="7" width="14.85546875" style="3" customWidth="1"/>
    <col min="8" max="8" width="6" style="3" customWidth="1"/>
    <col min="9" max="9" width="11.42578125" style="9"/>
    <col min="10" max="10" width="11.42578125" style="3"/>
    <col min="11" max="12" width="11.42578125" style="2"/>
    <col min="13" max="13" width="6.28515625" style="3" customWidth="1"/>
    <col min="14" max="14" width="11.42578125" style="9"/>
    <col min="15" max="16" width="15.140625" style="3" customWidth="1"/>
    <col min="17" max="17" width="11.42578125" style="3"/>
    <col min="18" max="18" width="22.7109375" style="9" bestFit="1" customWidth="1"/>
    <col min="19" max="20" width="12.42578125" style="3" bestFit="1" customWidth="1"/>
    <col min="21" max="22" width="13.42578125" style="3" bestFit="1" customWidth="1"/>
    <col min="23" max="16384" width="11.42578125" style="3"/>
  </cols>
  <sheetData>
    <row r="1" spans="1:23" s="1" customFormat="1" x14ac:dyDescent="0.2">
      <c r="A1" s="10"/>
      <c r="B1" s="23" t="s">
        <v>34</v>
      </c>
      <c r="F1" s="23" t="s">
        <v>32</v>
      </c>
      <c r="I1" s="10"/>
      <c r="K1" s="2"/>
      <c r="L1" s="2"/>
      <c r="N1" s="10"/>
    </row>
    <row r="2" spans="1:23" s="1" customFormat="1" x14ac:dyDescent="0.2">
      <c r="A2" s="10"/>
      <c r="B2" s="23" t="s">
        <v>33</v>
      </c>
      <c r="F2" s="23" t="s">
        <v>33</v>
      </c>
      <c r="I2" s="10"/>
      <c r="J2" s="23" t="s">
        <v>35</v>
      </c>
      <c r="K2" s="2"/>
      <c r="L2" s="2"/>
      <c r="N2" s="10"/>
    </row>
    <row r="4" spans="1:23" s="17" customFormat="1" ht="24" x14ac:dyDescent="0.25">
      <c r="A4" s="15"/>
      <c r="B4" s="16" t="s">
        <v>0</v>
      </c>
      <c r="C4" s="16" t="s">
        <v>1</v>
      </c>
      <c r="E4" s="15"/>
      <c r="F4" s="16" t="s">
        <v>26</v>
      </c>
      <c r="G4" s="16" t="s">
        <v>27</v>
      </c>
      <c r="I4" s="15"/>
      <c r="J4" s="16" t="s">
        <v>29</v>
      </c>
      <c r="K4" s="18" t="s">
        <v>28</v>
      </c>
      <c r="L4" s="18" t="s">
        <v>31</v>
      </c>
      <c r="N4" s="15"/>
      <c r="O4" s="16" t="s">
        <v>30</v>
      </c>
      <c r="P4" s="16" t="s">
        <v>54</v>
      </c>
    </row>
    <row r="5" spans="1:23" x14ac:dyDescent="0.2">
      <c r="A5" s="11" t="s">
        <v>2</v>
      </c>
      <c r="B5" s="5"/>
      <c r="C5" s="31">
        <v>100</v>
      </c>
      <c r="E5" s="11" t="s">
        <v>2</v>
      </c>
      <c r="F5" s="5"/>
      <c r="G5" s="31">
        <f>30*10</f>
        <v>300</v>
      </c>
      <c r="I5" s="11" t="s">
        <v>2</v>
      </c>
      <c r="J5" s="4">
        <v>1</v>
      </c>
      <c r="K5" s="29">
        <v>27</v>
      </c>
      <c r="L5" s="13">
        <f>J5*K5</f>
        <v>27</v>
      </c>
      <c r="N5" s="11" t="s">
        <v>2</v>
      </c>
      <c r="O5" s="14">
        <f>J5/C5</f>
        <v>0.01</v>
      </c>
      <c r="P5" s="14">
        <f>J5/G5</f>
        <v>3.3333333333333335E-3</v>
      </c>
      <c r="R5" s="8"/>
      <c r="S5" s="25" t="s">
        <v>48</v>
      </c>
      <c r="T5" s="25" t="s">
        <v>49</v>
      </c>
      <c r="U5" s="25" t="s">
        <v>50</v>
      </c>
      <c r="V5" s="25" t="s">
        <v>69</v>
      </c>
    </row>
    <row r="6" spans="1:23" x14ac:dyDescent="0.2">
      <c r="A6" s="11" t="s">
        <v>3</v>
      </c>
      <c r="B6" s="30">
        <v>30</v>
      </c>
      <c r="C6" s="7">
        <f>B6+C5</f>
        <v>130</v>
      </c>
      <c r="E6" s="11" t="s">
        <v>3</v>
      </c>
      <c r="F6" s="30">
        <v>90</v>
      </c>
      <c r="G6" s="7">
        <f>F6+G5</f>
        <v>390</v>
      </c>
      <c r="I6" s="11" t="s">
        <v>3</v>
      </c>
      <c r="J6" s="4">
        <f>J5+1</f>
        <v>2</v>
      </c>
      <c r="K6" s="13">
        <f>K5</f>
        <v>27</v>
      </c>
      <c r="L6" s="13">
        <f>J6*K6</f>
        <v>54</v>
      </c>
      <c r="N6" s="11" t="s">
        <v>3</v>
      </c>
      <c r="O6" s="14">
        <f t="shared" ref="O6:O29" si="0">J6/C6</f>
        <v>1.5384615384615385E-2</v>
      </c>
      <c r="P6" s="14">
        <f t="shared" ref="P6:P29" si="1">J6/G6</f>
        <v>5.1282051282051282E-3</v>
      </c>
      <c r="R6" s="19" t="s">
        <v>67</v>
      </c>
      <c r="S6" s="4" t="s">
        <v>10</v>
      </c>
      <c r="T6" s="4" t="s">
        <v>6</v>
      </c>
      <c r="U6" s="4" t="s">
        <v>4</v>
      </c>
      <c r="V6" s="4" t="s">
        <v>2</v>
      </c>
    </row>
    <row r="7" spans="1:23" x14ac:dyDescent="0.2">
      <c r="A7" s="11" t="s">
        <v>4</v>
      </c>
      <c r="B7" s="5">
        <f>(B6*1.1)</f>
        <v>33</v>
      </c>
      <c r="C7" s="7">
        <f>B7+C6</f>
        <v>163</v>
      </c>
      <c r="E7" s="11" t="s">
        <v>4</v>
      </c>
      <c r="F7" s="5">
        <f>(F6*1.1)</f>
        <v>99.000000000000014</v>
      </c>
      <c r="G7" s="7">
        <f t="shared" ref="G7:G29" si="2">F7+G6</f>
        <v>489</v>
      </c>
      <c r="I7" s="11" t="s">
        <v>4</v>
      </c>
      <c r="J7" s="4">
        <f t="shared" ref="J7:J29" si="3">J6+1</f>
        <v>3</v>
      </c>
      <c r="K7" s="13">
        <f t="shared" ref="K7:K29" si="4">K6</f>
        <v>27</v>
      </c>
      <c r="L7" s="13">
        <f t="shared" ref="L7:L29" si="5">J7*K7</f>
        <v>81</v>
      </c>
      <c r="N7" s="11" t="s">
        <v>4</v>
      </c>
      <c r="O7" s="14">
        <f t="shared" si="0"/>
        <v>1.8404907975460124E-2</v>
      </c>
      <c r="P7" s="14">
        <f t="shared" si="1"/>
        <v>6.1349693251533744E-3</v>
      </c>
      <c r="R7" s="19" t="s">
        <v>70</v>
      </c>
      <c r="S7" s="4" t="s">
        <v>38</v>
      </c>
      <c r="T7" s="4" t="s">
        <v>15</v>
      </c>
      <c r="U7" s="4" t="s">
        <v>9</v>
      </c>
      <c r="V7" s="4" t="s">
        <v>4</v>
      </c>
    </row>
    <row r="8" spans="1:23" x14ac:dyDescent="0.2">
      <c r="A8" s="11" t="s">
        <v>5</v>
      </c>
      <c r="B8" s="5">
        <f t="shared" ref="B8:B29" si="6">(B7*1.1)</f>
        <v>36.300000000000004</v>
      </c>
      <c r="C8" s="7">
        <f t="shared" ref="C8:C29" si="7">B8+C7</f>
        <v>199.3</v>
      </c>
      <c r="E8" s="11" t="s">
        <v>5</v>
      </c>
      <c r="F8" s="5">
        <f t="shared" ref="F8:F29" si="8">(F7*1.1)</f>
        <v>108.90000000000002</v>
      </c>
      <c r="G8" s="7">
        <f t="shared" si="2"/>
        <v>597.9</v>
      </c>
      <c r="I8" s="11" t="s">
        <v>5</v>
      </c>
      <c r="J8" s="4">
        <f t="shared" si="3"/>
        <v>4</v>
      </c>
      <c r="K8" s="13">
        <f t="shared" si="4"/>
        <v>27</v>
      </c>
      <c r="L8" s="13">
        <f t="shared" si="5"/>
        <v>108</v>
      </c>
      <c r="N8" s="11" t="s">
        <v>5</v>
      </c>
      <c r="O8" s="14">
        <f t="shared" si="0"/>
        <v>2.0070245860511791E-2</v>
      </c>
      <c r="P8" s="14">
        <f t="shared" si="1"/>
        <v>6.6900819535039308E-3</v>
      </c>
      <c r="R8" s="19" t="s">
        <v>51</v>
      </c>
      <c r="S8" s="13">
        <v>17782</v>
      </c>
      <c r="T8" s="13">
        <v>64602</v>
      </c>
      <c r="U8" s="13">
        <v>197802</v>
      </c>
      <c r="V8" s="13">
        <v>1330002</v>
      </c>
    </row>
    <row r="9" spans="1:23" x14ac:dyDescent="0.2">
      <c r="A9" s="11" t="s">
        <v>6</v>
      </c>
      <c r="B9" s="5">
        <f t="shared" si="6"/>
        <v>39.930000000000007</v>
      </c>
      <c r="C9" s="7">
        <f t="shared" si="7"/>
        <v>239.23000000000002</v>
      </c>
      <c r="E9" s="11" t="s">
        <v>6</v>
      </c>
      <c r="F9" s="5">
        <f t="shared" si="8"/>
        <v>119.79000000000003</v>
      </c>
      <c r="G9" s="7">
        <f t="shared" si="2"/>
        <v>717.69</v>
      </c>
      <c r="I9" s="11" t="s">
        <v>6</v>
      </c>
      <c r="J9" s="4">
        <f t="shared" si="3"/>
        <v>5</v>
      </c>
      <c r="K9" s="13">
        <f t="shared" si="4"/>
        <v>27</v>
      </c>
      <c r="L9" s="13">
        <f t="shared" si="5"/>
        <v>135</v>
      </c>
      <c r="N9" s="11" t="s">
        <v>6</v>
      </c>
      <c r="O9" s="14">
        <f t="shared" si="0"/>
        <v>2.0900388747230696E-2</v>
      </c>
      <c r="P9" s="14">
        <f t="shared" si="1"/>
        <v>6.9667962490768988E-3</v>
      </c>
      <c r="R9" s="19" t="s">
        <v>52</v>
      </c>
      <c r="S9" s="13">
        <v>972</v>
      </c>
      <c r="T9" s="13">
        <v>3492</v>
      </c>
      <c r="U9" s="13">
        <v>10692</v>
      </c>
      <c r="V9" s="13">
        <v>71892</v>
      </c>
    </row>
    <row r="10" spans="1:23" x14ac:dyDescent="0.2">
      <c r="A10" s="11" t="s">
        <v>7</v>
      </c>
      <c r="B10" s="5">
        <f t="shared" si="6"/>
        <v>43.923000000000009</v>
      </c>
      <c r="C10" s="7">
        <f t="shared" si="7"/>
        <v>283.15300000000002</v>
      </c>
      <c r="E10" s="11" t="s">
        <v>7</v>
      </c>
      <c r="F10" s="5">
        <f t="shared" si="8"/>
        <v>131.76900000000006</v>
      </c>
      <c r="G10" s="7">
        <f t="shared" si="2"/>
        <v>849.45900000000006</v>
      </c>
      <c r="I10" s="11" t="s">
        <v>7</v>
      </c>
      <c r="J10" s="4">
        <f t="shared" si="3"/>
        <v>6</v>
      </c>
      <c r="K10" s="13">
        <f t="shared" si="4"/>
        <v>27</v>
      </c>
      <c r="L10" s="13">
        <f t="shared" si="5"/>
        <v>162</v>
      </c>
      <c r="N10" s="11" t="s">
        <v>7</v>
      </c>
      <c r="O10" s="14">
        <f t="shared" si="0"/>
        <v>2.1189957372869082E-2</v>
      </c>
      <c r="P10" s="14">
        <f t="shared" si="1"/>
        <v>7.0633191242896942E-3</v>
      </c>
      <c r="R10" s="19" t="s">
        <v>53</v>
      </c>
      <c r="S10" s="12">
        <f>S9*12</f>
        <v>11664</v>
      </c>
      <c r="T10" s="12">
        <f>T9*12</f>
        <v>41904</v>
      </c>
      <c r="U10" s="12">
        <f>U9*12</f>
        <v>128304</v>
      </c>
      <c r="V10" s="12">
        <f>V9*12</f>
        <v>862704</v>
      </c>
    </row>
    <row r="11" spans="1:23" x14ac:dyDescent="0.2">
      <c r="A11" s="11" t="s">
        <v>8</v>
      </c>
      <c r="B11" s="5">
        <f t="shared" si="6"/>
        <v>48.315300000000015</v>
      </c>
      <c r="C11" s="7">
        <f t="shared" si="7"/>
        <v>331.46830000000006</v>
      </c>
      <c r="E11" s="11" t="s">
        <v>8</v>
      </c>
      <c r="F11" s="5">
        <f t="shared" si="8"/>
        <v>144.94590000000008</v>
      </c>
      <c r="G11" s="7">
        <f t="shared" si="2"/>
        <v>994.40490000000011</v>
      </c>
      <c r="I11" s="11" t="s">
        <v>8</v>
      </c>
      <c r="J11" s="4">
        <f t="shared" si="3"/>
        <v>7</v>
      </c>
      <c r="K11" s="13">
        <f t="shared" si="4"/>
        <v>27</v>
      </c>
      <c r="L11" s="13">
        <f t="shared" si="5"/>
        <v>189</v>
      </c>
      <c r="N11" s="11" t="s">
        <v>8</v>
      </c>
      <c r="O11" s="14">
        <f t="shared" si="0"/>
        <v>2.1118158206983893E-2</v>
      </c>
      <c r="P11" s="14">
        <f t="shared" si="1"/>
        <v>7.0393860689946311E-3</v>
      </c>
    </row>
    <row r="12" spans="1:23" x14ac:dyDescent="0.2">
      <c r="A12" s="11" t="s">
        <v>9</v>
      </c>
      <c r="B12" s="5">
        <f t="shared" si="6"/>
        <v>53.146830000000023</v>
      </c>
      <c r="C12" s="7">
        <f t="shared" si="7"/>
        <v>384.61513000000008</v>
      </c>
      <c r="E12" s="11" t="s">
        <v>9</v>
      </c>
      <c r="F12" s="5">
        <f t="shared" si="8"/>
        <v>159.4404900000001</v>
      </c>
      <c r="G12" s="7">
        <f t="shared" si="2"/>
        <v>1153.8453900000002</v>
      </c>
      <c r="I12" s="11" t="s">
        <v>9</v>
      </c>
      <c r="J12" s="4">
        <f t="shared" si="3"/>
        <v>8</v>
      </c>
      <c r="K12" s="13">
        <f t="shared" si="4"/>
        <v>27</v>
      </c>
      <c r="L12" s="13">
        <f t="shared" si="5"/>
        <v>216</v>
      </c>
      <c r="N12" s="11" t="s">
        <v>9</v>
      </c>
      <c r="O12" s="14">
        <f t="shared" si="0"/>
        <v>2.0800013769609112E-2</v>
      </c>
      <c r="P12" s="14">
        <f t="shared" si="1"/>
        <v>6.9333379232030378E-3</v>
      </c>
      <c r="S12" s="26" t="s">
        <v>68</v>
      </c>
      <c r="T12" s="27"/>
      <c r="U12" s="27"/>
      <c r="V12" s="28"/>
      <c r="W12" s="24"/>
    </row>
    <row r="13" spans="1:23" x14ac:dyDescent="0.2">
      <c r="A13" s="11" t="s">
        <v>10</v>
      </c>
      <c r="B13" s="5">
        <f t="shared" si="6"/>
        <v>58.461513000000032</v>
      </c>
      <c r="C13" s="7">
        <f t="shared" si="7"/>
        <v>443.0766430000001</v>
      </c>
      <c r="E13" s="11" t="s">
        <v>10</v>
      </c>
      <c r="F13" s="5">
        <f t="shared" si="8"/>
        <v>175.38453900000013</v>
      </c>
      <c r="G13" s="7">
        <f t="shared" si="2"/>
        <v>1329.2299290000003</v>
      </c>
      <c r="I13" s="11" t="s">
        <v>10</v>
      </c>
      <c r="J13" s="4">
        <f t="shared" si="3"/>
        <v>9</v>
      </c>
      <c r="K13" s="13">
        <f t="shared" si="4"/>
        <v>27</v>
      </c>
      <c r="L13" s="13">
        <f t="shared" si="5"/>
        <v>243</v>
      </c>
      <c r="N13" s="11" t="s">
        <v>10</v>
      </c>
      <c r="O13" s="14">
        <f t="shared" si="0"/>
        <v>2.0312512839906115E-2</v>
      </c>
      <c r="P13" s="14">
        <f t="shared" si="1"/>
        <v>6.7708376133020385E-3</v>
      </c>
    </row>
    <row r="14" spans="1:23" x14ac:dyDescent="0.2">
      <c r="A14" s="11" t="s">
        <v>11</v>
      </c>
      <c r="B14" s="5">
        <f t="shared" si="6"/>
        <v>64.307664300000042</v>
      </c>
      <c r="C14" s="7">
        <f t="shared" si="7"/>
        <v>507.38430730000016</v>
      </c>
      <c r="E14" s="11" t="s">
        <v>11</v>
      </c>
      <c r="F14" s="5">
        <f t="shared" si="8"/>
        <v>192.92299290000017</v>
      </c>
      <c r="G14" s="7">
        <f t="shared" si="2"/>
        <v>1522.1529219000004</v>
      </c>
      <c r="I14" s="11" t="s">
        <v>11</v>
      </c>
      <c r="J14" s="4">
        <f t="shared" si="3"/>
        <v>10</v>
      </c>
      <c r="K14" s="13">
        <f t="shared" si="4"/>
        <v>27</v>
      </c>
      <c r="L14" s="13">
        <f t="shared" si="5"/>
        <v>270</v>
      </c>
      <c r="N14" s="11" t="s">
        <v>11</v>
      </c>
      <c r="O14" s="14">
        <f t="shared" si="0"/>
        <v>1.970892646091894E-2</v>
      </c>
      <c r="P14" s="14">
        <f t="shared" si="1"/>
        <v>6.5696421536396475E-3</v>
      </c>
    </row>
    <row r="15" spans="1:23" x14ac:dyDescent="0.2">
      <c r="A15" s="11" t="s">
        <v>12</v>
      </c>
      <c r="B15" s="5">
        <f t="shared" si="6"/>
        <v>70.738430730000047</v>
      </c>
      <c r="C15" s="7">
        <f t="shared" si="7"/>
        <v>578.12273803000016</v>
      </c>
      <c r="E15" s="11" t="s">
        <v>12</v>
      </c>
      <c r="F15" s="5">
        <f t="shared" si="8"/>
        <v>212.21529219000021</v>
      </c>
      <c r="G15" s="7">
        <f t="shared" si="2"/>
        <v>1734.3682140900005</v>
      </c>
      <c r="I15" s="11" t="s">
        <v>12</v>
      </c>
      <c r="J15" s="4">
        <f t="shared" si="3"/>
        <v>11</v>
      </c>
      <c r="K15" s="13">
        <f t="shared" si="4"/>
        <v>27</v>
      </c>
      <c r="L15" s="13">
        <f t="shared" si="5"/>
        <v>297</v>
      </c>
      <c r="N15" s="11" t="s">
        <v>12</v>
      </c>
      <c r="O15" s="14">
        <f t="shared" si="0"/>
        <v>1.9027101472402531E-2</v>
      </c>
      <c r="P15" s="14">
        <f t="shared" si="1"/>
        <v>6.342367157467511E-3</v>
      </c>
    </row>
    <row r="16" spans="1:23" x14ac:dyDescent="0.2">
      <c r="A16" s="11" t="s">
        <v>13</v>
      </c>
      <c r="B16" s="5">
        <f t="shared" si="6"/>
        <v>77.812273803000053</v>
      </c>
      <c r="C16" s="7">
        <f t="shared" si="7"/>
        <v>655.9350118330002</v>
      </c>
      <c r="E16" s="11" t="s">
        <v>13</v>
      </c>
      <c r="F16" s="5">
        <f t="shared" si="8"/>
        <v>233.43682140900026</v>
      </c>
      <c r="G16" s="7">
        <f t="shared" si="2"/>
        <v>1967.8050354990007</v>
      </c>
      <c r="I16" s="11" t="s">
        <v>13</v>
      </c>
      <c r="J16" s="4">
        <f t="shared" si="3"/>
        <v>12</v>
      </c>
      <c r="K16" s="13">
        <f t="shared" si="4"/>
        <v>27</v>
      </c>
      <c r="L16" s="13">
        <f t="shared" si="5"/>
        <v>324</v>
      </c>
      <c r="N16" s="11" t="s">
        <v>13</v>
      </c>
      <c r="O16" s="14">
        <f t="shared" si="0"/>
        <v>1.8294495313592403E-2</v>
      </c>
      <c r="P16" s="14">
        <f t="shared" si="1"/>
        <v>6.0981651045308007E-3</v>
      </c>
    </row>
    <row r="17" spans="1:16" x14ac:dyDescent="0.2">
      <c r="A17" s="11" t="s">
        <v>14</v>
      </c>
      <c r="B17" s="5">
        <f t="shared" si="6"/>
        <v>85.593501183300063</v>
      </c>
      <c r="C17" s="7">
        <f t="shared" si="7"/>
        <v>741.52851301630028</v>
      </c>
      <c r="E17" s="11" t="s">
        <v>14</v>
      </c>
      <c r="F17" s="5">
        <f t="shared" si="8"/>
        <v>256.78050354990029</v>
      </c>
      <c r="G17" s="7">
        <f t="shared" si="2"/>
        <v>2224.585539048901</v>
      </c>
      <c r="I17" s="11" t="s">
        <v>14</v>
      </c>
      <c r="J17" s="4">
        <f t="shared" si="3"/>
        <v>13</v>
      </c>
      <c r="K17" s="13">
        <f t="shared" si="4"/>
        <v>27</v>
      </c>
      <c r="L17" s="13">
        <f t="shared" si="5"/>
        <v>351</v>
      </c>
      <c r="N17" s="11" t="s">
        <v>14</v>
      </c>
      <c r="O17" s="14">
        <f t="shared" si="0"/>
        <v>1.7531355533612819E-2</v>
      </c>
      <c r="P17" s="14">
        <f t="shared" si="1"/>
        <v>5.8437851778709391E-3</v>
      </c>
    </row>
    <row r="18" spans="1:16" x14ac:dyDescent="0.2">
      <c r="A18" s="11" t="s">
        <v>15</v>
      </c>
      <c r="B18" s="5">
        <f t="shared" si="6"/>
        <v>94.152851301630079</v>
      </c>
      <c r="C18" s="7">
        <f t="shared" si="7"/>
        <v>835.68136431793039</v>
      </c>
      <c r="E18" s="11" t="s">
        <v>15</v>
      </c>
      <c r="F18" s="5">
        <f t="shared" si="8"/>
        <v>282.45855390489032</v>
      </c>
      <c r="G18" s="7">
        <f t="shared" si="2"/>
        <v>2507.0440929537913</v>
      </c>
      <c r="I18" s="11" t="s">
        <v>15</v>
      </c>
      <c r="J18" s="4">
        <f t="shared" si="3"/>
        <v>14</v>
      </c>
      <c r="K18" s="13">
        <f t="shared" si="4"/>
        <v>27</v>
      </c>
      <c r="L18" s="13">
        <f t="shared" si="5"/>
        <v>378</v>
      </c>
      <c r="N18" s="11" t="s">
        <v>15</v>
      </c>
      <c r="O18" s="14">
        <f t="shared" si="0"/>
        <v>1.6752796697131776E-2</v>
      </c>
      <c r="P18" s="14">
        <f t="shared" si="1"/>
        <v>5.5842655657105918E-3</v>
      </c>
    </row>
    <row r="19" spans="1:16" x14ac:dyDescent="0.2">
      <c r="A19" s="11" t="s">
        <v>16</v>
      </c>
      <c r="B19" s="5">
        <f t="shared" si="6"/>
        <v>103.56813643179309</v>
      </c>
      <c r="C19" s="7">
        <f t="shared" si="7"/>
        <v>939.24950074972344</v>
      </c>
      <c r="E19" s="11" t="s">
        <v>16</v>
      </c>
      <c r="F19" s="5">
        <f t="shared" si="8"/>
        <v>310.70440929537938</v>
      </c>
      <c r="G19" s="7">
        <f t="shared" si="2"/>
        <v>2817.7485022491705</v>
      </c>
      <c r="I19" s="11" t="s">
        <v>16</v>
      </c>
      <c r="J19" s="4">
        <f t="shared" si="3"/>
        <v>15</v>
      </c>
      <c r="K19" s="13">
        <f t="shared" si="4"/>
        <v>27</v>
      </c>
      <c r="L19" s="13">
        <f t="shared" si="5"/>
        <v>405</v>
      </c>
      <c r="N19" s="11" t="s">
        <v>16</v>
      </c>
      <c r="O19" s="14">
        <f t="shared" si="0"/>
        <v>1.5970197469391007E-2</v>
      </c>
      <c r="P19" s="14">
        <f t="shared" si="1"/>
        <v>5.3233991564636688E-3</v>
      </c>
    </row>
    <row r="20" spans="1:16" x14ac:dyDescent="0.2">
      <c r="A20" s="11" t="s">
        <v>17</v>
      </c>
      <c r="B20" s="5">
        <f t="shared" si="6"/>
        <v>113.92495007497241</v>
      </c>
      <c r="C20" s="7">
        <f t="shared" si="7"/>
        <v>1053.1744508246959</v>
      </c>
      <c r="E20" s="11" t="s">
        <v>17</v>
      </c>
      <c r="F20" s="5">
        <f t="shared" si="8"/>
        <v>341.77485022491732</v>
      </c>
      <c r="G20" s="7">
        <f t="shared" si="2"/>
        <v>3159.5233524740879</v>
      </c>
      <c r="I20" s="11" t="s">
        <v>17</v>
      </c>
      <c r="J20" s="4">
        <f t="shared" si="3"/>
        <v>16</v>
      </c>
      <c r="K20" s="13">
        <f t="shared" si="4"/>
        <v>27</v>
      </c>
      <c r="L20" s="13">
        <f t="shared" si="5"/>
        <v>432</v>
      </c>
      <c r="N20" s="11" t="s">
        <v>17</v>
      </c>
      <c r="O20" s="14">
        <f t="shared" si="0"/>
        <v>1.5192164970837533E-2</v>
      </c>
      <c r="P20" s="14">
        <f t="shared" si="1"/>
        <v>5.0640549902791774E-3</v>
      </c>
    </row>
    <row r="21" spans="1:16" x14ac:dyDescent="0.2">
      <c r="A21" s="11" t="s">
        <v>18</v>
      </c>
      <c r="B21" s="5">
        <f t="shared" si="6"/>
        <v>125.31744508246966</v>
      </c>
      <c r="C21" s="7">
        <f t="shared" si="7"/>
        <v>1178.4918959071656</v>
      </c>
      <c r="E21" s="11" t="s">
        <v>18</v>
      </c>
      <c r="F21" s="5">
        <f t="shared" si="8"/>
        <v>375.95233524740905</v>
      </c>
      <c r="G21" s="7">
        <f t="shared" si="2"/>
        <v>3535.4756877214968</v>
      </c>
      <c r="I21" s="11" t="s">
        <v>18</v>
      </c>
      <c r="J21" s="4">
        <f t="shared" si="3"/>
        <v>17</v>
      </c>
      <c r="K21" s="13">
        <f t="shared" si="4"/>
        <v>27</v>
      </c>
      <c r="L21" s="13">
        <f t="shared" si="5"/>
        <v>459</v>
      </c>
      <c r="N21" s="11" t="s">
        <v>18</v>
      </c>
      <c r="O21" s="14">
        <f t="shared" si="0"/>
        <v>1.4425215870418812E-2</v>
      </c>
      <c r="P21" s="14">
        <f t="shared" si="1"/>
        <v>4.8084052901396042E-3</v>
      </c>
    </row>
    <row r="22" spans="1:16" x14ac:dyDescent="0.2">
      <c r="A22" s="11" t="s">
        <v>19</v>
      </c>
      <c r="B22" s="5">
        <f t="shared" si="6"/>
        <v>137.84918959071663</v>
      </c>
      <c r="C22" s="7">
        <f t="shared" si="7"/>
        <v>1316.3410854978822</v>
      </c>
      <c r="E22" s="11" t="s">
        <v>19</v>
      </c>
      <c r="F22" s="5">
        <f t="shared" si="8"/>
        <v>413.54756877214999</v>
      </c>
      <c r="G22" s="7">
        <f t="shared" si="2"/>
        <v>3949.0232564936468</v>
      </c>
      <c r="I22" s="11" t="s">
        <v>19</v>
      </c>
      <c r="J22" s="4">
        <f t="shared" si="3"/>
        <v>18</v>
      </c>
      <c r="K22" s="13">
        <f t="shared" si="4"/>
        <v>27</v>
      </c>
      <c r="L22" s="13">
        <f t="shared" si="5"/>
        <v>486</v>
      </c>
      <c r="N22" s="11" t="s">
        <v>19</v>
      </c>
      <c r="O22" s="14">
        <f t="shared" si="0"/>
        <v>1.3674267405542406E-2</v>
      </c>
      <c r="P22" s="14">
        <f t="shared" si="1"/>
        <v>4.5580891351808019E-3</v>
      </c>
    </row>
    <row r="23" spans="1:16" x14ac:dyDescent="0.2">
      <c r="A23" s="11" t="s">
        <v>20</v>
      </c>
      <c r="B23" s="5">
        <f t="shared" si="6"/>
        <v>151.63410854978832</v>
      </c>
      <c r="C23" s="7">
        <f t="shared" si="7"/>
        <v>1467.9751940476706</v>
      </c>
      <c r="E23" s="11" t="s">
        <v>20</v>
      </c>
      <c r="F23" s="5">
        <f t="shared" si="8"/>
        <v>454.90232564936503</v>
      </c>
      <c r="G23" s="7">
        <f t="shared" si="2"/>
        <v>4403.9255821430115</v>
      </c>
      <c r="I23" s="11" t="s">
        <v>20</v>
      </c>
      <c r="J23" s="4">
        <f t="shared" si="3"/>
        <v>19</v>
      </c>
      <c r="K23" s="13">
        <f t="shared" si="4"/>
        <v>27</v>
      </c>
      <c r="L23" s="13">
        <f t="shared" si="5"/>
        <v>513</v>
      </c>
      <c r="N23" s="11" t="s">
        <v>20</v>
      </c>
      <c r="O23" s="14">
        <f t="shared" si="0"/>
        <v>1.2942997999585407E-2</v>
      </c>
      <c r="P23" s="14">
        <f t="shared" si="1"/>
        <v>4.3143326665284693E-3</v>
      </c>
    </row>
    <row r="24" spans="1:16" x14ac:dyDescent="0.2">
      <c r="A24" s="11" t="s">
        <v>21</v>
      </c>
      <c r="B24" s="5">
        <f t="shared" si="6"/>
        <v>166.79751940476717</v>
      </c>
      <c r="C24" s="7">
        <f t="shared" si="7"/>
        <v>1634.7727134524378</v>
      </c>
      <c r="E24" s="11" t="s">
        <v>21</v>
      </c>
      <c r="F24" s="5">
        <f t="shared" si="8"/>
        <v>500.39255821430157</v>
      </c>
      <c r="G24" s="7">
        <f t="shared" si="2"/>
        <v>4904.3181403573135</v>
      </c>
      <c r="I24" s="11" t="s">
        <v>21</v>
      </c>
      <c r="J24" s="4">
        <f t="shared" si="3"/>
        <v>20</v>
      </c>
      <c r="K24" s="13">
        <f t="shared" si="4"/>
        <v>27</v>
      </c>
      <c r="L24" s="13">
        <f t="shared" si="5"/>
        <v>540</v>
      </c>
      <c r="N24" s="11" t="s">
        <v>21</v>
      </c>
      <c r="O24" s="14">
        <f t="shared" si="0"/>
        <v>1.2234116605581503E-2</v>
      </c>
      <c r="P24" s="14">
        <f t="shared" si="1"/>
        <v>4.0780388685271677E-3</v>
      </c>
    </row>
    <row r="25" spans="1:16" x14ac:dyDescent="0.2">
      <c r="A25" s="11" t="s">
        <v>22</v>
      </c>
      <c r="B25" s="5">
        <f t="shared" si="6"/>
        <v>183.47727134524391</v>
      </c>
      <c r="C25" s="7">
        <f t="shared" si="7"/>
        <v>1818.2499847976817</v>
      </c>
      <c r="E25" s="11" t="s">
        <v>22</v>
      </c>
      <c r="F25" s="5">
        <f t="shared" si="8"/>
        <v>550.4318140357318</v>
      </c>
      <c r="G25" s="7">
        <f t="shared" si="2"/>
        <v>5454.7499543930453</v>
      </c>
      <c r="I25" s="11" t="s">
        <v>22</v>
      </c>
      <c r="J25" s="4">
        <f t="shared" si="3"/>
        <v>21</v>
      </c>
      <c r="K25" s="13">
        <f t="shared" si="4"/>
        <v>27</v>
      </c>
      <c r="L25" s="13">
        <f t="shared" si="5"/>
        <v>567</v>
      </c>
      <c r="N25" s="11" t="s">
        <v>22</v>
      </c>
      <c r="O25" s="14">
        <f t="shared" si="0"/>
        <v>1.1549566987807064E-2</v>
      </c>
      <c r="P25" s="14">
        <f t="shared" si="1"/>
        <v>3.8498556626023546E-3</v>
      </c>
    </row>
    <row r="26" spans="1:16" x14ac:dyDescent="0.2">
      <c r="A26" s="11" t="s">
        <v>23</v>
      </c>
      <c r="B26" s="5">
        <f t="shared" si="6"/>
        <v>201.82499847976831</v>
      </c>
      <c r="C26" s="7">
        <f t="shared" si="7"/>
        <v>2020.07498327745</v>
      </c>
      <c r="E26" s="11" t="s">
        <v>23</v>
      </c>
      <c r="F26" s="5">
        <f t="shared" si="8"/>
        <v>605.47499543930508</v>
      </c>
      <c r="G26" s="7">
        <f t="shared" si="2"/>
        <v>6060.2249498323508</v>
      </c>
      <c r="I26" s="11" t="s">
        <v>23</v>
      </c>
      <c r="J26" s="4">
        <f t="shared" si="3"/>
        <v>22</v>
      </c>
      <c r="K26" s="13">
        <f t="shared" si="4"/>
        <v>27</v>
      </c>
      <c r="L26" s="13">
        <f t="shared" si="5"/>
        <v>594</v>
      </c>
      <c r="N26" s="11" t="s">
        <v>23</v>
      </c>
      <c r="O26" s="14">
        <f t="shared" si="0"/>
        <v>1.0890684841958849E-2</v>
      </c>
      <c r="P26" s="14">
        <f t="shared" si="1"/>
        <v>3.6302282806529493E-3</v>
      </c>
    </row>
    <row r="27" spans="1:16" x14ac:dyDescent="0.2">
      <c r="A27" s="11" t="s">
        <v>24</v>
      </c>
      <c r="B27" s="5">
        <f t="shared" si="6"/>
        <v>222.00749832774517</v>
      </c>
      <c r="C27" s="7">
        <f t="shared" si="7"/>
        <v>2242.082481605195</v>
      </c>
      <c r="E27" s="11" t="s">
        <v>24</v>
      </c>
      <c r="F27" s="5">
        <f t="shared" si="8"/>
        <v>666.02249498323567</v>
      </c>
      <c r="G27" s="7">
        <f t="shared" si="2"/>
        <v>6726.2474448155863</v>
      </c>
      <c r="I27" s="11" t="s">
        <v>24</v>
      </c>
      <c r="J27" s="4">
        <f t="shared" si="3"/>
        <v>23</v>
      </c>
      <c r="K27" s="13">
        <f t="shared" si="4"/>
        <v>27</v>
      </c>
      <c r="L27" s="13">
        <f t="shared" si="5"/>
        <v>621</v>
      </c>
      <c r="N27" s="11" t="s">
        <v>24</v>
      </c>
      <c r="O27" s="14">
        <f t="shared" si="0"/>
        <v>1.0258320195041797E-2</v>
      </c>
      <c r="P27" s="14">
        <f t="shared" si="1"/>
        <v>3.4194400650139315E-3</v>
      </c>
    </row>
    <row r="28" spans="1:16" x14ac:dyDescent="0.2">
      <c r="A28" s="11" t="s">
        <v>25</v>
      </c>
      <c r="B28" s="5">
        <f t="shared" si="6"/>
        <v>244.2082481605197</v>
      </c>
      <c r="C28" s="7">
        <f t="shared" si="7"/>
        <v>2486.2907297657148</v>
      </c>
      <c r="E28" s="11" t="s">
        <v>25</v>
      </c>
      <c r="F28" s="5">
        <f t="shared" si="8"/>
        <v>732.62474448155933</v>
      </c>
      <c r="G28" s="7">
        <f t="shared" si="2"/>
        <v>7458.8721892971453</v>
      </c>
      <c r="I28" s="11" t="s">
        <v>25</v>
      </c>
      <c r="J28" s="4">
        <f t="shared" si="3"/>
        <v>24</v>
      </c>
      <c r="K28" s="13">
        <f t="shared" si="4"/>
        <v>27</v>
      </c>
      <c r="L28" s="13">
        <f t="shared" si="5"/>
        <v>648</v>
      </c>
      <c r="N28" s="11" t="s">
        <v>25</v>
      </c>
      <c r="O28" s="14">
        <f t="shared" si="0"/>
        <v>9.6529338715997792E-3</v>
      </c>
      <c r="P28" s="14">
        <f t="shared" si="1"/>
        <v>3.2176446238665925E-3</v>
      </c>
    </row>
    <row r="29" spans="1:16" x14ac:dyDescent="0.2">
      <c r="A29" s="11" t="s">
        <v>36</v>
      </c>
      <c r="B29" s="5">
        <f t="shared" si="6"/>
        <v>268.62907297657171</v>
      </c>
      <c r="C29" s="7">
        <f t="shared" si="7"/>
        <v>2754.9198027422863</v>
      </c>
      <c r="E29" s="11" t="s">
        <v>36</v>
      </c>
      <c r="F29" s="5">
        <f t="shared" si="8"/>
        <v>805.88721892971535</v>
      </c>
      <c r="G29" s="7">
        <f t="shared" si="2"/>
        <v>8264.7594082268606</v>
      </c>
      <c r="I29" s="11" t="s">
        <v>36</v>
      </c>
      <c r="J29" s="4">
        <f t="shared" si="3"/>
        <v>25</v>
      </c>
      <c r="K29" s="13">
        <f t="shared" si="4"/>
        <v>27</v>
      </c>
      <c r="L29" s="13">
        <f t="shared" si="5"/>
        <v>675</v>
      </c>
      <c r="N29" s="11" t="s">
        <v>36</v>
      </c>
      <c r="O29" s="14">
        <f t="shared" si="0"/>
        <v>9.0746743244992639E-3</v>
      </c>
      <c r="P29" s="14">
        <f t="shared" si="1"/>
        <v>3.0248914414997539E-3</v>
      </c>
    </row>
    <row r="30" spans="1:16" x14ac:dyDescent="0.2">
      <c r="A30" s="11" t="s">
        <v>37</v>
      </c>
      <c r="B30" s="5">
        <f t="shared" ref="B30:B40" si="9">(B29*1.1)</f>
        <v>295.49198027422892</v>
      </c>
      <c r="C30" s="7">
        <f t="shared" ref="C30:C40" si="10">B30+C29</f>
        <v>3050.4117830165151</v>
      </c>
      <c r="E30" s="11" t="s">
        <v>37</v>
      </c>
      <c r="F30" s="5">
        <f t="shared" ref="F30:F40" si="11">(F29*1.1)</f>
        <v>886.47594082268699</v>
      </c>
      <c r="G30" s="7">
        <f t="shared" ref="G30:G40" si="12">F30+G29</f>
        <v>9151.2353490495479</v>
      </c>
      <c r="I30" s="11" t="s">
        <v>37</v>
      </c>
      <c r="J30" s="4">
        <f t="shared" ref="J30:J40" si="13">J29+1</f>
        <v>26</v>
      </c>
      <c r="K30" s="13">
        <f t="shared" ref="K30:K40" si="14">K29</f>
        <v>27</v>
      </c>
      <c r="L30" s="13">
        <f t="shared" ref="L30:L40" si="15">J30*K30</f>
        <v>702</v>
      </c>
      <c r="N30" s="11" t="s">
        <v>37</v>
      </c>
      <c r="O30" s="14">
        <f t="shared" ref="O30:O40" si="16">J30/C30</f>
        <v>8.523439407347462E-3</v>
      </c>
      <c r="P30" s="14">
        <f t="shared" ref="P30:P40" si="17">J30/G30</f>
        <v>2.8411464691158197E-3</v>
      </c>
    </row>
    <row r="31" spans="1:16" x14ac:dyDescent="0.2">
      <c r="A31" s="11" t="s">
        <v>38</v>
      </c>
      <c r="B31" s="5">
        <f t="shared" si="9"/>
        <v>325.04117830165183</v>
      </c>
      <c r="C31" s="7">
        <f t="shared" si="10"/>
        <v>3375.4529613181667</v>
      </c>
      <c r="E31" s="11" t="s">
        <v>38</v>
      </c>
      <c r="F31" s="5">
        <f t="shared" si="11"/>
        <v>975.12353490495582</v>
      </c>
      <c r="G31" s="7">
        <f t="shared" si="12"/>
        <v>10126.358883954505</v>
      </c>
      <c r="I31" s="11" t="s">
        <v>38</v>
      </c>
      <c r="J31" s="4">
        <f t="shared" si="13"/>
        <v>27</v>
      </c>
      <c r="K31" s="13">
        <f t="shared" si="14"/>
        <v>27</v>
      </c>
      <c r="L31" s="13">
        <f t="shared" si="15"/>
        <v>729</v>
      </c>
      <c r="N31" s="11" t="s">
        <v>38</v>
      </c>
      <c r="O31" s="14">
        <f t="shared" si="16"/>
        <v>7.9989264579933828E-3</v>
      </c>
      <c r="P31" s="14">
        <f t="shared" si="17"/>
        <v>2.6663088193311264E-3</v>
      </c>
    </row>
    <row r="32" spans="1:16" x14ac:dyDescent="0.2">
      <c r="A32" s="11" t="s">
        <v>39</v>
      </c>
      <c r="B32" s="5">
        <f t="shared" si="9"/>
        <v>357.54529613181705</v>
      </c>
      <c r="C32" s="7">
        <f t="shared" si="10"/>
        <v>3732.9982574499836</v>
      </c>
      <c r="E32" s="11" t="s">
        <v>39</v>
      </c>
      <c r="F32" s="5">
        <f t="shared" si="11"/>
        <v>1072.6358883954515</v>
      </c>
      <c r="G32" s="7">
        <f t="shared" si="12"/>
        <v>11198.994772349955</v>
      </c>
      <c r="I32" s="11" t="s">
        <v>39</v>
      </c>
      <c r="J32" s="4">
        <f t="shared" si="13"/>
        <v>28</v>
      </c>
      <c r="K32" s="13">
        <f t="shared" si="14"/>
        <v>27</v>
      </c>
      <c r="L32" s="13">
        <f t="shared" si="15"/>
        <v>756</v>
      </c>
      <c r="N32" s="11" t="s">
        <v>39</v>
      </c>
      <c r="O32" s="14">
        <f t="shared" si="16"/>
        <v>7.5006732039373733E-3</v>
      </c>
      <c r="P32" s="14">
        <f t="shared" si="17"/>
        <v>2.5002244013124569E-3</v>
      </c>
    </row>
    <row r="33" spans="1:16" x14ac:dyDescent="0.2">
      <c r="A33" s="11" t="s">
        <v>40</v>
      </c>
      <c r="B33" s="5">
        <f t="shared" si="9"/>
        <v>393.29982574499877</v>
      </c>
      <c r="C33" s="7">
        <f t="shared" si="10"/>
        <v>4126.2980831949826</v>
      </c>
      <c r="E33" s="11" t="s">
        <v>40</v>
      </c>
      <c r="F33" s="5">
        <f t="shared" si="11"/>
        <v>1179.8994772349968</v>
      </c>
      <c r="G33" s="7">
        <f t="shared" si="12"/>
        <v>12378.894249584951</v>
      </c>
      <c r="I33" s="11" t="s">
        <v>40</v>
      </c>
      <c r="J33" s="4">
        <f t="shared" si="13"/>
        <v>29</v>
      </c>
      <c r="K33" s="13">
        <f t="shared" si="14"/>
        <v>27</v>
      </c>
      <c r="L33" s="13">
        <f t="shared" si="15"/>
        <v>783</v>
      </c>
      <c r="N33" s="11" t="s">
        <v>40</v>
      </c>
      <c r="O33" s="14">
        <f t="shared" si="16"/>
        <v>7.0280913824687548E-3</v>
      </c>
      <c r="P33" s="14">
        <f t="shared" si="17"/>
        <v>2.3426971274895843E-3</v>
      </c>
    </row>
    <row r="34" spans="1:16" x14ac:dyDescent="0.2">
      <c r="A34" s="11" t="s">
        <v>41</v>
      </c>
      <c r="B34" s="5">
        <f t="shared" si="9"/>
        <v>432.62980831949869</v>
      </c>
      <c r="C34" s="7">
        <f t="shared" si="10"/>
        <v>4558.9278915144814</v>
      </c>
      <c r="E34" s="11" t="s">
        <v>41</v>
      </c>
      <c r="F34" s="5">
        <f t="shared" si="11"/>
        <v>1297.8894249584966</v>
      </c>
      <c r="G34" s="7">
        <f t="shared" si="12"/>
        <v>13676.783674543449</v>
      </c>
      <c r="I34" s="11" t="s">
        <v>41</v>
      </c>
      <c r="J34" s="4">
        <f t="shared" si="13"/>
        <v>30</v>
      </c>
      <c r="K34" s="13">
        <f t="shared" si="14"/>
        <v>27</v>
      </c>
      <c r="L34" s="13">
        <f t="shared" si="15"/>
        <v>810</v>
      </c>
      <c r="N34" s="11" t="s">
        <v>41</v>
      </c>
      <c r="O34" s="14">
        <f t="shared" si="16"/>
        <v>6.5804945184237086E-3</v>
      </c>
      <c r="P34" s="14">
        <f t="shared" si="17"/>
        <v>2.193498172807902E-3</v>
      </c>
    </row>
    <row r="35" spans="1:16" x14ac:dyDescent="0.2">
      <c r="A35" s="11" t="s">
        <v>42</v>
      </c>
      <c r="B35" s="5">
        <f t="shared" si="9"/>
        <v>475.8927891514486</v>
      </c>
      <c r="C35" s="7">
        <f t="shared" si="10"/>
        <v>5034.82068066593</v>
      </c>
      <c r="E35" s="11" t="s">
        <v>42</v>
      </c>
      <c r="F35" s="5">
        <f t="shared" si="11"/>
        <v>1427.6783674543465</v>
      </c>
      <c r="G35" s="7">
        <f t="shared" si="12"/>
        <v>15104.462041997795</v>
      </c>
      <c r="I35" s="11" t="s">
        <v>42</v>
      </c>
      <c r="J35" s="4">
        <f t="shared" si="13"/>
        <v>31</v>
      </c>
      <c r="K35" s="13">
        <f t="shared" si="14"/>
        <v>27</v>
      </c>
      <c r="L35" s="13">
        <f t="shared" si="15"/>
        <v>837</v>
      </c>
      <c r="N35" s="11" t="s">
        <v>42</v>
      </c>
      <c r="O35" s="14">
        <f t="shared" si="16"/>
        <v>6.1571209713669065E-3</v>
      </c>
      <c r="P35" s="14">
        <f t="shared" si="17"/>
        <v>2.0523736571223016E-3</v>
      </c>
    </row>
    <row r="36" spans="1:16" x14ac:dyDescent="0.2">
      <c r="A36" s="11" t="s">
        <v>43</v>
      </c>
      <c r="B36" s="5">
        <f t="shared" si="9"/>
        <v>523.48206806659346</v>
      </c>
      <c r="C36" s="7">
        <f t="shared" si="10"/>
        <v>5558.3027487325235</v>
      </c>
      <c r="E36" s="11" t="s">
        <v>43</v>
      </c>
      <c r="F36" s="5">
        <f t="shared" si="11"/>
        <v>1570.4462041997813</v>
      </c>
      <c r="G36" s="7">
        <f t="shared" si="12"/>
        <v>16674.908246197578</v>
      </c>
      <c r="I36" s="11" t="s">
        <v>43</v>
      </c>
      <c r="J36" s="4">
        <f t="shared" si="13"/>
        <v>32</v>
      </c>
      <c r="K36" s="13">
        <f t="shared" si="14"/>
        <v>27</v>
      </c>
      <c r="L36" s="13">
        <f t="shared" si="15"/>
        <v>864</v>
      </c>
      <c r="N36" s="11" t="s">
        <v>43</v>
      </c>
      <c r="O36" s="14">
        <f t="shared" si="16"/>
        <v>5.7571531178824426E-3</v>
      </c>
      <c r="P36" s="14">
        <f t="shared" si="17"/>
        <v>1.9190510392941469E-3</v>
      </c>
    </row>
    <row r="37" spans="1:16" x14ac:dyDescent="0.2">
      <c r="A37" s="11" t="s">
        <v>44</v>
      </c>
      <c r="B37" s="5">
        <f t="shared" si="9"/>
        <v>575.83027487325285</v>
      </c>
      <c r="C37" s="7">
        <f t="shared" si="10"/>
        <v>6134.1330236057765</v>
      </c>
      <c r="E37" s="11" t="s">
        <v>44</v>
      </c>
      <c r="F37" s="5">
        <f t="shared" si="11"/>
        <v>1727.4908246197595</v>
      </c>
      <c r="G37" s="7">
        <f t="shared" si="12"/>
        <v>18402.399070817337</v>
      </c>
      <c r="I37" s="11" t="s">
        <v>44</v>
      </c>
      <c r="J37" s="4">
        <f t="shared" si="13"/>
        <v>33</v>
      </c>
      <c r="K37" s="13">
        <f t="shared" si="14"/>
        <v>27</v>
      </c>
      <c r="L37" s="13">
        <f t="shared" si="15"/>
        <v>891</v>
      </c>
      <c r="N37" s="11" t="s">
        <v>44</v>
      </c>
      <c r="O37" s="14">
        <f t="shared" si="16"/>
        <v>5.3797333499301719E-3</v>
      </c>
      <c r="P37" s="14">
        <f t="shared" si="17"/>
        <v>1.7932444499767232E-3</v>
      </c>
    </row>
    <row r="38" spans="1:16" x14ac:dyDescent="0.2">
      <c r="A38" s="11" t="s">
        <v>45</v>
      </c>
      <c r="B38" s="5">
        <f t="shared" si="9"/>
        <v>633.4133023605782</v>
      </c>
      <c r="C38" s="7">
        <f t="shared" si="10"/>
        <v>6767.5463259663547</v>
      </c>
      <c r="E38" s="11" t="s">
        <v>45</v>
      </c>
      <c r="F38" s="5">
        <f t="shared" si="11"/>
        <v>1900.2399070817355</v>
      </c>
      <c r="G38" s="7">
        <f t="shared" si="12"/>
        <v>20302.638977899071</v>
      </c>
      <c r="I38" s="11" t="s">
        <v>45</v>
      </c>
      <c r="J38" s="4">
        <f t="shared" si="13"/>
        <v>34</v>
      </c>
      <c r="K38" s="13">
        <f t="shared" si="14"/>
        <v>27</v>
      </c>
      <c r="L38" s="13">
        <f t="shared" si="15"/>
        <v>918</v>
      </c>
      <c r="N38" s="11" t="s">
        <v>45</v>
      </c>
      <c r="O38" s="14">
        <f t="shared" si="16"/>
        <v>5.0239774302756699E-3</v>
      </c>
      <c r="P38" s="14">
        <f t="shared" si="17"/>
        <v>1.6746591434252229E-3</v>
      </c>
    </row>
    <row r="39" spans="1:16" x14ac:dyDescent="0.2">
      <c r="A39" s="11" t="s">
        <v>46</v>
      </c>
      <c r="B39" s="5">
        <f t="shared" si="9"/>
        <v>696.75463259663604</v>
      </c>
      <c r="C39" s="7">
        <f t="shared" si="10"/>
        <v>7464.3009585629907</v>
      </c>
      <c r="E39" s="11" t="s">
        <v>46</v>
      </c>
      <c r="F39" s="5">
        <f t="shared" si="11"/>
        <v>2090.2638977899092</v>
      </c>
      <c r="G39" s="7">
        <f t="shared" si="12"/>
        <v>22392.902875688978</v>
      </c>
      <c r="I39" s="11" t="s">
        <v>46</v>
      </c>
      <c r="J39" s="4">
        <f t="shared" si="13"/>
        <v>35</v>
      </c>
      <c r="K39" s="13">
        <f t="shared" si="14"/>
        <v>27</v>
      </c>
      <c r="L39" s="13">
        <f t="shared" si="15"/>
        <v>945</v>
      </c>
      <c r="N39" s="11" t="s">
        <v>46</v>
      </c>
      <c r="O39" s="14">
        <f t="shared" si="16"/>
        <v>4.6889856390166396E-3</v>
      </c>
      <c r="P39" s="14">
        <f t="shared" si="17"/>
        <v>1.5629952130055461E-3</v>
      </c>
    </row>
    <row r="40" spans="1:16" x14ac:dyDescent="0.2">
      <c r="A40" s="11" t="s">
        <v>47</v>
      </c>
      <c r="B40" s="5">
        <f t="shared" si="9"/>
        <v>766.43009585629966</v>
      </c>
      <c r="C40" s="7">
        <f t="shared" si="10"/>
        <v>8230.7310544192896</v>
      </c>
      <c r="E40" s="11" t="s">
        <v>47</v>
      </c>
      <c r="F40" s="5">
        <f t="shared" si="11"/>
        <v>2299.2902875689001</v>
      </c>
      <c r="G40" s="7">
        <f t="shared" si="12"/>
        <v>24692.193163257878</v>
      </c>
      <c r="I40" s="11" t="s">
        <v>47</v>
      </c>
      <c r="J40" s="4">
        <f t="shared" si="13"/>
        <v>36</v>
      </c>
      <c r="K40" s="13">
        <f t="shared" si="14"/>
        <v>27</v>
      </c>
      <c r="L40" s="13">
        <f t="shared" si="15"/>
        <v>972</v>
      </c>
      <c r="N40" s="11" t="s">
        <v>47</v>
      </c>
      <c r="O40" s="14">
        <f t="shared" si="16"/>
        <v>4.3738520627120579E-3</v>
      </c>
      <c r="P40" s="14">
        <f t="shared" si="17"/>
        <v>1.4579506875706855E-3</v>
      </c>
    </row>
    <row r="42" spans="1:16" x14ac:dyDescent="0.2">
      <c r="B42" s="33" t="s">
        <v>73</v>
      </c>
      <c r="C42" s="6">
        <f>C40</f>
        <v>8230.7310544192896</v>
      </c>
      <c r="K42" s="33" t="s">
        <v>73</v>
      </c>
      <c r="L42" s="33">
        <f>SUM(L5:L41)</f>
        <v>17982</v>
      </c>
    </row>
    <row r="44" spans="1:16" x14ac:dyDescent="0.2">
      <c r="A44" s="32" t="s">
        <v>71</v>
      </c>
    </row>
    <row r="45" spans="1:16" x14ac:dyDescent="0.2">
      <c r="A45" s="3" t="s">
        <v>72</v>
      </c>
    </row>
  </sheetData>
  <mergeCells count="1">
    <mergeCell ref="S12:V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10.000€</vt:lpstr>
      <vt:lpstr>Progresiones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2015-03-27T13:11:31Z</dcterms:created>
  <dcterms:modified xsi:type="dcterms:W3CDTF">2015-04-17T14:00:29Z</dcterms:modified>
</cp:coreProperties>
</file>